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9B8AD551-7F2B-4A87-BE2C-9A2F17A43314}" xr6:coauthVersionLast="47" xr6:coauthVersionMax="47" xr10:uidLastSave="{00000000-0000-0000-0000-000000000000}"/>
  <workbookProtection workbookAlgorithmName="SHA-512" workbookHashValue="zIOy49FLqs+ByW3mnFA8Z/qdFCLFfCyel3dXYc8e39p/U6I93Z8I+CG+QkPVS++LvZCnoztvrp5dprr5qxdmmw==" workbookSaltValue="U4DXXQyzBU6m0rKfiNls0A=="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48" i="1"/>
  <c r="D46" i="1"/>
  <c r="D31" i="1"/>
  <c r="D29" i="1"/>
  <c r="D27" i="1"/>
  <c r="G26" i="1" l="1"/>
  <c r="G28" i="1"/>
  <c r="G30" i="1"/>
  <c r="G25" i="1"/>
  <c r="H25" i="1" s="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G24" i="1"/>
  <c r="H24" i="1" s="1"/>
  <c r="G20" i="1"/>
  <c r="H20" i="1" s="1"/>
  <c r="G19" i="1"/>
  <c r="H19" i="1" s="1"/>
  <c r="G18" i="1"/>
  <c r="H18" i="1" s="1"/>
  <c r="H21" i="1" l="1"/>
  <c r="H49" i="1"/>
  <c r="H37" i="1"/>
  <c r="H55" i="1" l="1"/>
  <c r="H57" i="1" s="1"/>
</calcChain>
</file>

<file path=xl/sharedStrings.xml><?xml version="1.0" encoding="utf-8"?>
<sst xmlns="http://schemas.openxmlformats.org/spreadsheetml/2006/main" count="107" uniqueCount="100">
  <si>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</si>
  <si>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</si>
  <si>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</si>
  <si>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</si>
  <si>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</si>
  <si>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</si>
  <si>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</si>
  <si>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</si>
  <si>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</si>
  <si>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</si>
  <si>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</si>
  <si>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</si>
  <si>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</si>
  <si>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</si>
  <si>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</si>
  <si>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</si>
  <si>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</si>
  <si>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</si>
  <si>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</si>
  <si>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</si>
  <si>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</si>
  <si>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</si>
  <si>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</si>
  <si>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</si>
  <si>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</si>
  <si>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</si>
  <si>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</si>
  <si>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</si>
  <si>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</si>
  <si>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</si>
  <si>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</si>
  <si>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</si>
  <si>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</si>
  <si>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</si>
  <si>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</si>
  <si>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</si>
  <si>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</si>
  <si>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</si>
  <si>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</si>
  <si>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</si>
  <si>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</si>
  <si>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</si>
  <si>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</si>
  <si>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</si>
  <si>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</si>
  <si>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</si>
  <si>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</si>
  <si>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</si>
  <si>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</si>
  <si>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</si>
  <si>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</si>
  <si>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</si>
  <si>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</si>
  <si>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</si>
  <si>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</si>
  <si>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</si>
  <si>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</si>
  <si>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Preisblatt Außenanlagenpflege</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</si>
  <si>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</si>
  <si>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</si>
  <si>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</si>
  <si>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</si>
  <si>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</si>
  <si>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</si>
  <si>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</si>
  <si>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</si>
  <si>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</si>
  <si>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</si>
  <si>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</si>
  <si>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</si>
  <si>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</si>
  <si>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</si>
  <si>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</si>
  <si>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</si>
  <si>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</si>
  <si>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</si>
  <si>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</si>
  <si>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</si>
  <si>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LOS 6</t>
  </si>
  <si>
    <t>bei 4 von 5 Objekten à 18 (2 x pro Monat von 
 01.03. bis 30.11.)</t>
  </si>
  <si>
    <t>bei 3 von 5 Objekten à 18 (2 x pro Monat von 
 01.03. bis 30.11.)</t>
  </si>
  <si>
    <t>bei 2 von 5 Objekten à 18 (2 x pro Monat von 
 01.03. bis 30.11.)</t>
  </si>
  <si>
    <t xml:space="preserve"> bei 5 von 5 Objekten à 12 (2 x pro Monat vom
01.10. bis 31.03.)</t>
  </si>
  <si>
    <t>bei 5 von 5 Objekten à 12 (2 x pro Monat vom
01.10. bis 31.03.)</t>
  </si>
  <si>
    <t>bei 1 von 5 Objekten à 12 (2 x pro Monat vom 01.10. bis 31.03.)</t>
  </si>
  <si>
    <t xml:space="preserve"> (5 Objekte für 1 Monat)</t>
  </si>
  <si>
    <t>(5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</si>
  <si>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</si>
  <si>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</si>
  <si>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t>
    </r>
    <r>
      <rPr>
        <sz val="11"/>
        <color rgb="FFFF0000"/>
        <rFont val="Calibri"/>
        <family val="2"/>
        <scheme val="minor"/>
      </rPr>
      <t xml:space="preserve"> </t>
    </r>
    <r>
      <rPr>
        <sz val="11"/>
        <rFont val="Calibri"/>
        <family val="2"/>
        <scheme val="minor"/>
      </rPr>
      <t>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</si>
  <si>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Pflege der Rasenflächen für die </t>
    </r>
    <r>
      <rPr>
        <b/>
        <sz val="11"/>
        <rFont val="Calibri"/>
        <family val="2"/>
        <scheme val="minor"/>
      </rPr>
      <t>Flächenstufe 1</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</si>
  <si>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</si>
  <si>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</si>
  <si>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4</t>
    </r>
    <r>
      <rPr>
        <sz val="1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</si>
  <si>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</si>
  <si>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2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</si>
  <si>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3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</si>
  <si>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4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</si>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</sst>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u/>
      <sz val="11"/>
      <name val="Calibri"/>
      <family val="2"/>
      <scheme val="minor"/>
    </font>
    <font>
      <b/>
      <sz val="11"/>
      <color rgb="FFFF0000"/>
      <name val="Calibri"/>
      <family val="2"/>
      <scheme val="minor"/>
    </font>
    <font>
      <b/>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49" fontId="0" fillId="0" borderId="2" xfId="0" applyNumberFormat="1" applyBorder="1" applyAlignment="1">
      <alignment horizontal="center" vertical="center"/>
    </xf>
    <xf numFmtId="0" fontId="5" fillId="0" borderId="2" xfId="0" applyFont="1" applyBorder="1" applyAlignment="1">
      <alignment horizontal="left" vertical="center"/>
    </xf>
    <xf numFmtId="165" fontId="0" fillId="0" borderId="2" xfId="0" applyNumberFormat="1" applyBorder="1" applyAlignment="1">
      <alignment horizontal="center" vertical="center"/>
    </xf>
    <xf numFmtId="164" fontId="0" fillId="3" borderId="2" xfId="1" applyNumberFormat="1" applyFont="1" applyFill="1" applyBorder="1" applyAlignment="1" applyProtection="1">
      <alignment horizontal="right" vertical="center"/>
      <protection locked="0"/>
    </xf>
    <xf numFmtId="166" fontId="0" fillId="0" borderId="2" xfId="0" applyNumberForma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4" fontId="0" fillId="0" borderId="2" xfId="1" applyNumberFormat="1" applyFont="1" applyBorder="1" applyAlignment="1">
      <alignment horizontal="right" vertical="center"/>
    </xf>
    <xf numFmtId="167" fontId="0" fillId="0" borderId="2" xfId="0" applyNumberFormat="1" applyBorder="1" applyAlignment="1">
      <alignment horizontal="center" vertical="center"/>
    </xf>
    <xf numFmtId="167" fontId="5" fillId="0" borderId="2" xfId="0" applyNumberFormat="1" applyFont="1" applyBorder="1" applyAlignment="1">
      <alignment horizontal="center" vertical="center"/>
    </xf>
    <xf numFmtId="168" fontId="5" fillId="0" borderId="2" xfId="0" applyNumberFormat="1" applyFont="1" applyBorder="1" applyAlignment="1">
      <alignment horizontal="center" vertical="center"/>
    </xf>
    <xf numFmtId="49" fontId="0" fillId="0" borderId="5" xfId="0" applyNumberFormat="1" applyBorder="1" applyAlignment="1">
      <alignment vertical="top"/>
    </xf>
    <xf numFmtId="49" fontId="5" fillId="0" borderId="6" xfId="0" applyNumberFormat="1" applyFont="1" applyBorder="1" applyAlignment="1">
      <alignment vertical="top"/>
    </xf>
    <xf numFmtId="49" fontId="0" fillId="0" borderId="6" xfId="0" applyNumberFormat="1" applyBorder="1" applyAlignment="1">
      <alignment vertical="top"/>
    </xf>
    <xf numFmtId="164" fontId="0" fillId="0" borderId="7" xfId="1" applyNumberFormat="1" applyFont="1" applyFill="1" applyBorder="1" applyAlignment="1">
      <alignment horizontal="right" vertical="center"/>
    </xf>
    <xf numFmtId="0" fontId="0" fillId="0" borderId="3" xfId="0" applyBorder="1"/>
    <xf numFmtId="0" fontId="5" fillId="0" borderId="8" xfId="0" applyFont="1" applyBorder="1"/>
    <xf numFmtId="0" fontId="0" fillId="0" borderId="8" xfId="0" applyBorder="1"/>
    <xf numFmtId="0" fontId="0" fillId="0" borderId="9" xfId="0" applyBorder="1"/>
    <xf numFmtId="0" fontId="6" fillId="2" borderId="2" xfId="0" applyFont="1" applyFill="1" applyBorder="1" applyAlignment="1">
      <alignment vertical="top" wrapText="1"/>
    </xf>
    <xf numFmtId="164" fontId="0" fillId="3" borderId="2" xfId="1"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169" fontId="0" fillId="0" borderId="2" xfId="0" applyNumberFormat="1" applyBorder="1" applyAlignment="1">
      <alignment horizontal="center" vertical="center"/>
    </xf>
    <xf numFmtId="170" fontId="0" fillId="0" borderId="2" xfId="0" applyNumberFormat="1" applyBorder="1" applyAlignment="1">
      <alignment horizontal="center" vertical="center"/>
    </xf>
    <xf numFmtId="170" fontId="5" fillId="0" borderId="2" xfId="0" applyNumberFormat="1" applyFont="1" applyBorder="1" applyAlignment="1">
      <alignment horizontal="center" vertical="center"/>
    </xf>
    <xf numFmtId="171" fontId="0" fillId="0" borderId="2" xfId="0" applyNumberFormat="1" applyBorder="1" applyAlignment="1">
      <alignment horizontal="center" vertical="center"/>
    </xf>
    <xf numFmtId="172" fontId="0" fillId="0" borderId="2" xfId="0" applyNumberFormat="1" applyBorder="1" applyAlignment="1">
      <alignment horizontal="center" vertical="center"/>
    </xf>
    <xf numFmtId="172" fontId="5" fillId="0" borderId="2" xfId="0" applyNumberFormat="1" applyFont="1" applyBorder="1" applyAlignment="1">
      <alignment horizontal="center" vertical="center"/>
    </xf>
    <xf numFmtId="164" fontId="5" fillId="3" borderId="2" xfId="1" applyNumberFormat="1" applyFont="1" applyFill="1" applyBorder="1" applyAlignment="1" applyProtection="1">
      <alignment horizontal="right" vertical="center"/>
      <protection locked="0"/>
    </xf>
    <xf numFmtId="173" fontId="5"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173" fontId="5" fillId="0" borderId="2" xfId="0" applyNumberFormat="1" applyFont="1" applyBorder="1" applyAlignment="1">
      <alignment horizontal="center" vertical="center" wrapText="1"/>
    </xf>
    <xf numFmtId="164" fontId="0" fillId="0" borderId="2" xfId="1" applyNumberFormat="1" applyFont="1" applyBorder="1" applyAlignment="1">
      <alignment horizontal="right" vertical="center" wrapText="1"/>
    </xf>
    <xf numFmtId="0" fontId="0" fillId="0" borderId="7" xfId="0" applyBorder="1"/>
    <xf numFmtId="174" fontId="0" fillId="0" borderId="10" xfId="0" applyNumberFormat="1" applyBorder="1" applyAlignment="1">
      <alignment horizontal="center" vertical="center" wrapText="1"/>
    </xf>
    <xf numFmtId="175" fontId="0" fillId="0" borderId="10" xfId="0" applyNumberFormat="1" applyBorder="1" applyAlignment="1">
      <alignment horizontal="center" vertical="center" wrapText="1"/>
    </xf>
    <xf numFmtId="175" fontId="5" fillId="0" borderId="6"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178" fontId="5" fillId="0" borderId="4" xfId="0" applyNumberFormat="1" applyFont="1" applyBorder="1" applyAlignment="1">
      <alignment horizontal="center" vertical="center"/>
    </xf>
    <xf numFmtId="49" fontId="0" fillId="0" borderId="11" xfId="0" applyNumberFormat="1" applyBorder="1" applyAlignment="1">
      <alignment vertical="top"/>
    </xf>
    <xf numFmtId="49" fontId="0" fillId="0" borderId="0" xfId="0" applyNumberFormat="1" applyAlignment="1">
      <alignment vertical="top"/>
    </xf>
    <xf numFmtId="49" fontId="0" fillId="0" borderId="8" xfId="0" applyNumberFormat="1" applyBorder="1" applyAlignment="1">
      <alignment vertical="top"/>
    </xf>
    <xf numFmtId="164" fontId="0" fillId="0" borderId="12" xfId="1" applyNumberFormat="1" applyFont="1" applyBorder="1" applyAlignment="1">
      <alignment horizontal="right" vertical="center"/>
    </xf>
    <xf numFmtId="0" fontId="6"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1" applyNumberFormat="1" applyFont="1" applyBorder="1" applyAlignment="1">
      <alignment horizontal="right" vertical="center"/>
    </xf>
    <xf numFmtId="49" fontId="7" fillId="0" borderId="5" xfId="0" applyNumberFormat="1" applyFont="1" applyBorder="1" applyAlignment="1">
      <alignment vertical="top"/>
    </xf>
    <xf numFmtId="164" fontId="5" fillId="0" borderId="7" xfId="1" applyNumberFormat="1" applyFont="1" applyFill="1" applyBorder="1" applyAlignment="1">
      <alignment horizontal="right" vertical="center"/>
    </xf>
    <xf numFmtId="49" fontId="4" fillId="2" borderId="13" xfId="0" applyNumberFormat="1" applyFont="1" applyFill="1" applyBorder="1" applyAlignment="1">
      <alignment vertical="top"/>
    </xf>
    <xf numFmtId="49" fontId="4" fillId="2" borderId="14" xfId="0" applyNumberFormat="1" applyFont="1" applyFill="1" applyBorder="1" applyAlignment="1">
      <alignment vertical="top"/>
    </xf>
    <xf numFmtId="164" fontId="2" fillId="2" borderId="15" xfId="1" applyNumberFormat="1" applyFont="1" applyFill="1" applyBorder="1" applyAlignment="1">
      <alignment horizontal="right" vertical="center"/>
    </xf>
    <xf numFmtId="165" fontId="0" fillId="0" borderId="2" xfId="0" applyNumberFormat="1" applyBorder="1" applyAlignment="1">
      <alignment horizontal="center" vertical="center" wrapText="1"/>
    </xf>
    <xf numFmtId="0" fontId="8" fillId="0" borderId="0" xfId="0" applyFont="1"/>
    <xf numFmtId="0" fontId="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vertical="center" wrapText="1"/>
    </xf>
    <xf numFmtId="164" fontId="0" fillId="2" borderId="4" xfId="1" applyNumberFormat="1" applyFont="1" applyFill="1" applyBorder="1" applyAlignment="1" applyProtection="1">
      <alignment horizontal="right" vertical="center"/>
    </xf>
    <xf numFmtId="174" fontId="0" fillId="5" borderId="10" xfId="0" applyNumberFormat="1" applyFill="1" applyBorder="1" applyAlignment="1">
      <alignment horizontal="left" vertical="center" wrapText="1"/>
    </xf>
    <xf numFmtId="0" fontId="5" fillId="0" borderId="0" xfId="0" applyFont="1" applyBorder="1" applyAlignment="1">
      <alignment horizontal="center" vertical="center" wrapText="1"/>
    </xf>
    <xf numFmtId="49" fontId="0" fillId="0" borderId="0" xfId="0" applyNumberFormat="1" applyBorder="1" applyAlignment="1">
      <alignment vertical="top"/>
    </xf>
    <xf numFmtId="49" fontId="4" fillId="2" borderId="16" xfId="0" applyNumberFormat="1" applyFont="1" applyFill="1" applyBorder="1" applyAlignment="1">
      <alignment vertical="top"/>
    </xf>
    <xf numFmtId="49" fontId="4" fillId="2" borderId="17" xfId="0" applyNumberFormat="1" applyFont="1" applyFill="1" applyBorder="1" applyAlignment="1">
      <alignment vertical="top"/>
    </xf>
    <xf numFmtId="164" fontId="2" fillId="2" borderId="18" xfId="1" applyNumberFormat="1" applyFont="1" applyFill="1" applyBorder="1" applyAlignment="1">
      <alignment horizontal="right" vertical="center"/>
    </xf>
    <xf numFmtId="0" fontId="0" fillId="0" borderId="22" xfId="0" applyBorder="1" applyAlignment="1">
      <alignment horizontal="center" vertical="center"/>
    </xf>
    <xf numFmtId="164" fontId="0" fillId="0" borderId="22" xfId="0" applyNumberFormat="1" applyBorder="1" applyAlignment="1">
      <alignment horizontal="right" vertical="center"/>
    </xf>
    <xf numFmtId="0" fontId="0" fillId="0" borderId="22" xfId="0" applyBorder="1"/>
    <xf numFmtId="9" fontId="0" fillId="0" borderId="23" xfId="2" applyFont="1" applyBorder="1" applyAlignment="1">
      <alignment horizontal="right" vertical="center"/>
    </xf>
    <xf numFmtId="166" fontId="0" fillId="0" borderId="2" xfId="0" applyNumberFormat="1" applyFill="1" applyBorder="1" applyAlignment="1">
      <alignment horizontal="center" vertical="center"/>
    </xf>
    <xf numFmtId="166" fontId="5" fillId="0" borderId="10" xfId="0" applyNumberFormat="1" applyFont="1" applyBorder="1" applyAlignment="1">
      <alignment horizontal="center" vertical="center"/>
    </xf>
    <xf numFmtId="166" fontId="5" fillId="0" borderId="4" xfId="0" applyNumberFormat="1" applyFont="1" applyBorder="1" applyAlignment="1">
      <alignment horizontal="center" vertical="center"/>
    </xf>
    <xf numFmtId="164" fontId="0" fillId="0" borderId="10" xfId="1" applyNumberFormat="1" applyFont="1" applyBorder="1" applyAlignment="1">
      <alignment horizontal="right" vertical="center"/>
    </xf>
    <xf numFmtId="164" fontId="0" fillId="0" borderId="4" xfId="1" applyNumberFormat="1" applyFont="1" applyBorder="1" applyAlignment="1">
      <alignment horizontal="right"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165" fontId="0" fillId="0" borderId="10" xfId="0" applyNumberFormat="1" applyBorder="1" applyAlignment="1">
      <alignment horizontal="center" vertical="center" wrapText="1"/>
    </xf>
    <xf numFmtId="165" fontId="0" fillId="0" borderId="4" xfId="0" applyNumberFormat="1" applyBorder="1" applyAlignment="1">
      <alignment horizontal="center" vertical="center" wrapText="1"/>
    </xf>
    <xf numFmtId="166" fontId="0" fillId="0" borderId="10" xfId="0" applyNumberFormat="1" applyBorder="1" applyAlignment="1">
      <alignment horizontal="center" vertical="center"/>
    </xf>
    <xf numFmtId="166" fontId="0" fillId="0" borderId="4" xfId="0" applyNumberForma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bestFit="1" customWidth="1"/>
    <col min="2" max="2" width="42.42578125" customWidth="1"/>
    <col min="3" max="3" width="19.42578125" customWidth="1"/>
    <col min="4" max="4" width="13.42578125" customWidth="1"/>
    <col min="5" max="5" width="19.7109375" bestFit="1" customWidth="1"/>
    <col min="6" max="6" width="18.7109375" customWidth="1"/>
    <col min="7" max="7" width="21.7109375" bestFit="1" customWidth="1"/>
    <col min="8" max="8" width="19" customWidth="1"/>
  </cols>
  <sheetData>
    <row r="1" spans="1:16" ht="15" customHeight="1" x14ac:dyDescent="0.25">
      <c r="A1" s="117" t="s">
        <v>57</v>
      </c>
      <c r="B1" s="118"/>
      <c r="C1" s="118"/>
      <c r="D1" s="118"/>
      <c r="E1" s="118"/>
      <c r="F1" s="118"/>
      <c r="G1" s="118"/>
      <c r="H1" s="119"/>
    </row>
    <row r="2" spans="1:16" ht="15" customHeight="1" x14ac:dyDescent="0.25">
      <c r="A2" s="120"/>
      <c r="B2" s="121"/>
      <c r="C2" s="121"/>
      <c r="D2" s="121"/>
      <c r="E2" s="121"/>
      <c r="F2" s="121"/>
      <c r="G2" s="121"/>
      <c r="H2" s="122"/>
    </row>
    <row r="3" spans="1:16" ht="19.5" x14ac:dyDescent="0.25">
      <c r="A3" s="120" t="s">
        <v>78</v>
      </c>
      <c r="B3" s="121"/>
      <c r="C3" s="121"/>
      <c r="D3" s="121"/>
      <c r="E3" s="121"/>
      <c r="F3" s="121"/>
      <c r="G3" s="121"/>
      <c r="H3" s="122"/>
    </row>
    <row r="4" spans="1:16" ht="15" customHeight="1" thickBot="1" x14ac:dyDescent="0.3">
      <c r="A4" s="123"/>
      <c r="B4" s="124"/>
      <c r="C4" s="124"/>
      <c r="D4" s="124"/>
      <c r="E4" s="124"/>
      <c r="F4" s="124"/>
      <c r="G4" s="124"/>
      <c r="H4" s="125"/>
    </row>
    <row r="5" spans="1:16" ht="90" customHeight="1" x14ac:dyDescent="0.25">
      <c r="A5" s="126" t="s">
        <v>89</v>
      </c>
      <c r="B5" s="127"/>
      <c r="C5" s="127"/>
      <c r="D5" s="127"/>
      <c r="E5" s="127"/>
      <c r="F5" s="127"/>
      <c r="G5" s="127"/>
      <c r="H5" s="128"/>
      <c r="I5" s="68"/>
    </row>
    <row r="6" spans="1:16" ht="225" customHeight="1" x14ac:dyDescent="0.25">
      <c r="A6" s="129" t="s">
        <v>87</v>
      </c>
      <c r="B6" s="130"/>
      <c r="C6" s="130"/>
      <c r="D6" s="130"/>
      <c r="E6" s="130"/>
      <c r="F6" s="130"/>
      <c r="G6" s="130"/>
      <c r="H6" s="131"/>
      <c r="I6" s="68"/>
    </row>
    <row r="7" spans="1:16" ht="60" customHeight="1" x14ac:dyDescent="0.25">
      <c r="A7" s="129" t="s">
        <v>88</v>
      </c>
      <c r="B7" s="130"/>
      <c r="C7" s="130"/>
      <c r="D7" s="130"/>
      <c r="E7" s="130"/>
      <c r="F7" s="130"/>
      <c r="G7" s="130"/>
      <c r="H7" s="131"/>
      <c r="I7" s="68"/>
    </row>
    <row r="8" spans="1:16" ht="180" customHeight="1" x14ac:dyDescent="0.25">
      <c r="A8" s="99" t="s">
        <v>98</v>
      </c>
      <c r="B8" s="100"/>
      <c r="C8" s="100"/>
      <c r="D8" s="100"/>
      <c r="E8" s="100"/>
      <c r="F8" s="100"/>
      <c r="G8" s="100"/>
      <c r="H8" s="101"/>
      <c r="I8" s="69"/>
      <c r="J8" s="69"/>
      <c r="K8" s="69"/>
      <c r="L8" s="69"/>
      <c r="M8" s="69"/>
      <c r="N8" s="69"/>
      <c r="O8" s="69"/>
      <c r="P8" s="69"/>
    </row>
    <row r="9" spans="1:16" ht="71.45" customHeight="1" thickBot="1" x14ac:dyDescent="0.3">
      <c r="A9" s="102" t="s">
        <v>58</v>
      </c>
      <c r="B9" s="103"/>
      <c r="C9" s="103"/>
      <c r="D9" s="103"/>
      <c r="E9" s="103"/>
      <c r="F9" s="103"/>
      <c r="G9" s="103"/>
      <c r="H9" s="104"/>
      <c r="I9" s="70"/>
      <c r="J9" s="9"/>
      <c r="K9" s="9"/>
      <c r="L9" s="9"/>
      <c r="M9" s="9"/>
      <c r="N9" s="9"/>
      <c r="O9" s="9"/>
      <c r="P9" s="9"/>
    </row>
    <row r="10" spans="1:16" x14ac:dyDescent="0.25">
      <c r="A10" s="71"/>
      <c r="B10" s="71"/>
      <c r="C10" s="71"/>
      <c r="D10" s="71"/>
      <c r="E10" s="71"/>
      <c r="F10" s="71"/>
      <c r="G10" s="71"/>
      <c r="H10" s="71"/>
    </row>
    <row r="11" spans="1:16" ht="15" customHeight="1" x14ac:dyDescent="0.25">
      <c r="A11" s="105" t="s">
        <v>59</v>
      </c>
      <c r="B11" s="106"/>
      <c r="C11" s="106"/>
      <c r="D11" s="106"/>
      <c r="E11" s="106"/>
      <c r="F11" s="106"/>
      <c r="G11" s="106"/>
      <c r="H11" s="107"/>
    </row>
    <row r="12" spans="1:16" ht="15" customHeight="1" x14ac:dyDescent="0.25">
      <c r="A12" s="108" t="s">
        <v>60</v>
      </c>
      <c r="B12" s="109"/>
      <c r="C12" s="109"/>
      <c r="D12" s="109"/>
      <c r="E12" s="109"/>
      <c r="F12" s="109"/>
      <c r="G12" s="109"/>
      <c r="H12" s="110"/>
    </row>
    <row r="13" spans="1:16" ht="15" customHeight="1" x14ac:dyDescent="0.25"/>
    <row r="14" spans="1:16" x14ac:dyDescent="0.25">
      <c r="A14" s="1" t="s">
        <v>0</v>
      </c>
      <c r="B14" s="1" t="s">
        <v>1</v>
      </c>
      <c r="C14" s="1" t="s">
        <v>2</v>
      </c>
      <c r="D14" s="1" t="s">
        <v>3</v>
      </c>
      <c r="E14" s="1" t="s">
        <v>4</v>
      </c>
      <c r="F14" s="1" t="s">
        <v>5</v>
      </c>
      <c r="G14" s="1" t="s">
        <v>6</v>
      </c>
      <c r="H14" s="2" t="s">
        <v>7</v>
      </c>
    </row>
    <row r="15" spans="1:16" ht="120" x14ac:dyDescent="0.25">
      <c r="A15" s="3" t="s">
        <v>8</v>
      </c>
      <c r="B15" s="4" t="s">
        <v>9</v>
      </c>
      <c r="C15" s="5" t="s">
        <v>10</v>
      </c>
      <c r="D15" s="6" t="s">
        <v>11</v>
      </c>
      <c r="E15" s="5" t="s">
        <v>12</v>
      </c>
      <c r="F15" s="5" t="s">
        <v>13</v>
      </c>
      <c r="G15" s="5" t="s">
        <v>14</v>
      </c>
      <c r="H15" s="7" t="s">
        <v>15</v>
      </c>
    </row>
    <row r="16" spans="1:16" x14ac:dyDescent="0.25">
      <c r="A16" s="8"/>
      <c r="B16" s="8"/>
      <c r="C16" s="9"/>
      <c r="D16" s="10"/>
      <c r="E16" s="9"/>
      <c r="F16" s="9"/>
      <c r="G16" s="9"/>
      <c r="H16" s="10"/>
    </row>
    <row r="17" spans="1:11" ht="15.75" x14ac:dyDescent="0.25">
      <c r="A17" s="11" t="s">
        <v>16</v>
      </c>
      <c r="B17" s="12" t="s">
        <v>99</v>
      </c>
      <c r="C17" s="12"/>
      <c r="D17" s="12"/>
      <c r="E17" s="12"/>
      <c r="F17" s="12"/>
      <c r="G17" s="12"/>
      <c r="H17" s="12"/>
    </row>
    <row r="18" spans="1:11" x14ac:dyDescent="0.25">
      <c r="A18" s="13" t="s">
        <v>17</v>
      </c>
      <c r="B18" s="14" t="s">
        <v>18</v>
      </c>
      <c r="C18" s="15">
        <v>1</v>
      </c>
      <c r="D18" s="16"/>
      <c r="E18" s="17">
        <v>1639</v>
      </c>
      <c r="F18" s="18" t="s">
        <v>19</v>
      </c>
      <c r="G18" s="19">
        <f>E18*4</f>
        <v>6556</v>
      </c>
      <c r="H18" s="20">
        <f>G18*D18</f>
        <v>0</v>
      </c>
    </row>
    <row r="19" spans="1:11" x14ac:dyDescent="0.25">
      <c r="A19" s="13" t="s">
        <v>20</v>
      </c>
      <c r="B19" s="14" t="s">
        <v>21</v>
      </c>
      <c r="C19" s="15">
        <v>1</v>
      </c>
      <c r="D19" s="16"/>
      <c r="E19" s="17">
        <v>1639</v>
      </c>
      <c r="F19" s="18" t="s">
        <v>22</v>
      </c>
      <c r="G19" s="19">
        <f>E19*4</f>
        <v>6556</v>
      </c>
      <c r="H19" s="20">
        <f>G19*D19</f>
        <v>0</v>
      </c>
    </row>
    <row r="20" spans="1:11" x14ac:dyDescent="0.25">
      <c r="A20" s="13" t="s">
        <v>23</v>
      </c>
      <c r="B20" s="14" t="s">
        <v>24</v>
      </c>
      <c r="C20" s="21">
        <v>1</v>
      </c>
      <c r="D20" s="16"/>
      <c r="E20" s="21">
        <v>250</v>
      </c>
      <c r="F20" s="18">
        <v>1</v>
      </c>
      <c r="G20" s="22">
        <f>E20</f>
        <v>250</v>
      </c>
      <c r="H20" s="20">
        <f>G20*D20</f>
        <v>0</v>
      </c>
    </row>
    <row r="21" spans="1:11" x14ac:dyDescent="0.25">
      <c r="A21" s="24"/>
      <c r="B21" s="25"/>
      <c r="C21" s="26"/>
      <c r="D21" s="26"/>
      <c r="E21" s="26"/>
      <c r="F21" s="25"/>
      <c r="G21" s="25"/>
      <c r="H21" s="27">
        <f>SUM(H18:H20)</f>
        <v>0</v>
      </c>
    </row>
    <row r="22" spans="1:11" x14ac:dyDescent="0.25">
      <c r="A22" s="28"/>
      <c r="B22" s="29"/>
      <c r="C22" s="30"/>
      <c r="D22" s="30"/>
      <c r="E22" s="30"/>
      <c r="F22" s="29"/>
      <c r="G22" s="29"/>
      <c r="H22" s="31"/>
    </row>
    <row r="23" spans="1:11" ht="15.75" x14ac:dyDescent="0.25">
      <c r="A23" s="11" t="s">
        <v>25</v>
      </c>
      <c r="B23" s="32" t="s">
        <v>26</v>
      </c>
      <c r="C23" s="12"/>
      <c r="D23" s="12"/>
      <c r="E23" s="12"/>
      <c r="F23" s="32"/>
      <c r="G23" s="32"/>
      <c r="H23" s="12"/>
    </row>
    <row r="24" spans="1:11" ht="60" x14ac:dyDescent="0.25">
      <c r="A24" s="13" t="s">
        <v>27</v>
      </c>
      <c r="B24" s="14" t="s">
        <v>28</v>
      </c>
      <c r="C24" s="15">
        <v>1</v>
      </c>
      <c r="D24" s="33"/>
      <c r="E24" s="84">
        <v>4537</v>
      </c>
      <c r="F24" s="34" t="s">
        <v>29</v>
      </c>
      <c r="G24" s="19">
        <f>E24*4</f>
        <v>18148</v>
      </c>
      <c r="H24" s="20">
        <f>G24*D24</f>
        <v>0</v>
      </c>
    </row>
    <row r="25" spans="1:11" ht="60" x14ac:dyDescent="0.25">
      <c r="A25" s="13" t="s">
        <v>61</v>
      </c>
      <c r="B25" s="72" t="s">
        <v>90</v>
      </c>
      <c r="C25" s="67" t="s">
        <v>69</v>
      </c>
      <c r="D25" s="16"/>
      <c r="E25" s="17">
        <v>200</v>
      </c>
      <c r="F25" s="34" t="s">
        <v>79</v>
      </c>
      <c r="G25" s="19">
        <f>E25*18</f>
        <v>3600</v>
      </c>
      <c r="H25" s="20">
        <f>G25*D25</f>
        <v>0</v>
      </c>
      <c r="K25" s="34"/>
    </row>
    <row r="26" spans="1:11" ht="45" x14ac:dyDescent="0.25">
      <c r="A26" s="89" t="s">
        <v>62</v>
      </c>
      <c r="B26" s="111" t="s">
        <v>91</v>
      </c>
      <c r="C26" s="93" t="s">
        <v>77</v>
      </c>
      <c r="D26" s="74" t="s">
        <v>74</v>
      </c>
      <c r="E26" s="95">
        <v>301</v>
      </c>
      <c r="F26" s="97" t="s">
        <v>79</v>
      </c>
      <c r="G26" s="85">
        <f>E26*18</f>
        <v>5418</v>
      </c>
      <c r="H26" s="87">
        <f>G26*D27</f>
        <v>0</v>
      </c>
      <c r="K26" s="75"/>
    </row>
    <row r="27" spans="1:11" x14ac:dyDescent="0.25">
      <c r="A27" s="90"/>
      <c r="B27" s="112"/>
      <c r="C27" s="94"/>
      <c r="D27" s="73">
        <f xml:space="preserve"> D25*0.6</f>
        <v>0</v>
      </c>
      <c r="E27" s="96"/>
      <c r="F27" s="98"/>
      <c r="G27" s="86"/>
      <c r="H27" s="88"/>
    </row>
    <row r="28" spans="1:11" ht="45" x14ac:dyDescent="0.25">
      <c r="A28" s="89" t="s">
        <v>63</v>
      </c>
      <c r="B28" s="111" t="s">
        <v>92</v>
      </c>
      <c r="C28" s="93" t="s">
        <v>71</v>
      </c>
      <c r="D28" s="74" t="s">
        <v>75</v>
      </c>
      <c r="E28" s="95">
        <v>885</v>
      </c>
      <c r="F28" s="97" t="s">
        <v>80</v>
      </c>
      <c r="G28" s="85">
        <f>E28*18</f>
        <v>15930</v>
      </c>
      <c r="H28" s="87">
        <f>G28*D29</f>
        <v>0</v>
      </c>
    </row>
    <row r="29" spans="1:11" x14ac:dyDescent="0.25">
      <c r="A29" s="90"/>
      <c r="B29" s="112"/>
      <c r="C29" s="94"/>
      <c r="D29" s="73">
        <f>D25*0.4</f>
        <v>0</v>
      </c>
      <c r="E29" s="96"/>
      <c r="F29" s="98"/>
      <c r="G29" s="86"/>
      <c r="H29" s="88"/>
    </row>
    <row r="30" spans="1:11" ht="45" x14ac:dyDescent="0.25">
      <c r="A30" s="89" t="s">
        <v>64</v>
      </c>
      <c r="B30" s="111" t="s">
        <v>93</v>
      </c>
      <c r="C30" s="93" t="s">
        <v>71</v>
      </c>
      <c r="D30" s="74" t="s">
        <v>76</v>
      </c>
      <c r="E30" s="95">
        <v>1512</v>
      </c>
      <c r="F30" s="97" t="s">
        <v>81</v>
      </c>
      <c r="G30" s="85">
        <f>E30*18</f>
        <v>27216</v>
      </c>
      <c r="H30" s="87">
        <f>G30*D31</f>
        <v>0</v>
      </c>
    </row>
    <row r="31" spans="1:11" x14ac:dyDescent="0.25">
      <c r="A31" s="90"/>
      <c r="B31" s="112"/>
      <c r="C31" s="94"/>
      <c r="D31" s="73">
        <f>D25*0.2</f>
        <v>0</v>
      </c>
      <c r="E31" s="96"/>
      <c r="F31" s="98"/>
      <c r="G31" s="86"/>
      <c r="H31" s="88"/>
    </row>
    <row r="32" spans="1:11" ht="45" x14ac:dyDescent="0.25">
      <c r="A32" s="13" t="s">
        <v>30</v>
      </c>
      <c r="B32" s="14" t="s">
        <v>31</v>
      </c>
      <c r="C32" s="35">
        <v>1</v>
      </c>
      <c r="D32" s="33"/>
      <c r="E32" s="36">
        <v>253</v>
      </c>
      <c r="F32" s="34" t="s">
        <v>32</v>
      </c>
      <c r="G32" s="37">
        <f>E32*2</f>
        <v>506</v>
      </c>
      <c r="H32" s="20">
        <f t="shared" ref="H32:H36" si="0">G32*D32</f>
        <v>0</v>
      </c>
    </row>
    <row r="33" spans="1:8" ht="60" x14ac:dyDescent="0.25">
      <c r="A33" s="13" t="s">
        <v>33</v>
      </c>
      <c r="B33" s="14" t="s">
        <v>34</v>
      </c>
      <c r="C33" s="38" t="s">
        <v>35</v>
      </c>
      <c r="D33" s="33"/>
      <c r="E33" s="39">
        <v>78</v>
      </c>
      <c r="F33" s="34" t="s">
        <v>36</v>
      </c>
      <c r="G33" s="40">
        <f>E33</f>
        <v>78</v>
      </c>
      <c r="H33" s="20">
        <f t="shared" si="0"/>
        <v>0</v>
      </c>
    </row>
    <row r="34" spans="1:8" x14ac:dyDescent="0.25">
      <c r="A34" s="13" t="s">
        <v>37</v>
      </c>
      <c r="B34" s="14" t="s">
        <v>38</v>
      </c>
      <c r="C34" s="23">
        <v>1</v>
      </c>
      <c r="D34" s="41"/>
      <c r="E34" s="23">
        <v>34</v>
      </c>
      <c r="F34" s="18" t="s">
        <v>39</v>
      </c>
      <c r="G34" s="23">
        <f>E34*24</f>
        <v>816</v>
      </c>
      <c r="H34" s="20">
        <f t="shared" si="0"/>
        <v>0</v>
      </c>
    </row>
    <row r="35" spans="1:8" x14ac:dyDescent="0.25">
      <c r="A35" s="13" t="s">
        <v>40</v>
      </c>
      <c r="B35" s="14" t="s">
        <v>41</v>
      </c>
      <c r="C35" s="42">
        <v>1</v>
      </c>
      <c r="D35" s="41"/>
      <c r="E35" s="42">
        <v>7</v>
      </c>
      <c r="F35" s="18">
        <v>2</v>
      </c>
      <c r="G35" s="42">
        <f>E35*2</f>
        <v>14</v>
      </c>
      <c r="H35" s="20">
        <f t="shared" si="0"/>
        <v>0</v>
      </c>
    </row>
    <row r="36" spans="1:8" ht="60" x14ac:dyDescent="0.25">
      <c r="A36" s="43" t="s">
        <v>42</v>
      </c>
      <c r="B36" s="44" t="s">
        <v>43</v>
      </c>
      <c r="C36" s="45">
        <v>1</v>
      </c>
      <c r="D36" s="33"/>
      <c r="E36" s="45">
        <v>17</v>
      </c>
      <c r="F36" s="34" t="s">
        <v>44</v>
      </c>
      <c r="G36" s="42">
        <f>E36*2</f>
        <v>34</v>
      </c>
      <c r="H36" s="46">
        <f t="shared" si="0"/>
        <v>0</v>
      </c>
    </row>
    <row r="37" spans="1:8" x14ac:dyDescent="0.25">
      <c r="A37" s="24"/>
      <c r="B37" s="26"/>
      <c r="C37" s="26"/>
      <c r="D37" s="26"/>
      <c r="E37" s="26"/>
      <c r="F37" s="25"/>
      <c r="G37" s="25"/>
      <c r="H37" s="27">
        <f>SUM(H24:H36)</f>
        <v>0</v>
      </c>
    </row>
    <row r="38" spans="1:8" x14ac:dyDescent="0.25">
      <c r="A38" s="28"/>
      <c r="B38" s="30"/>
      <c r="C38" s="30"/>
      <c r="D38" s="30"/>
      <c r="E38" s="30"/>
      <c r="F38" s="29"/>
      <c r="G38" s="29"/>
      <c r="H38" s="47"/>
    </row>
    <row r="39" spans="1:8" ht="15.75" x14ac:dyDescent="0.25">
      <c r="A39" s="11" t="s">
        <v>45</v>
      </c>
      <c r="B39" s="12" t="s">
        <v>46</v>
      </c>
      <c r="C39" s="12"/>
      <c r="D39" s="12"/>
      <c r="E39" s="12"/>
      <c r="F39" s="32"/>
      <c r="G39" s="32"/>
      <c r="H39" s="12"/>
    </row>
    <row r="40" spans="1:8" x14ac:dyDescent="0.25">
      <c r="A40" s="89" t="s">
        <v>47</v>
      </c>
      <c r="B40" s="91" t="s">
        <v>48</v>
      </c>
      <c r="C40" s="48">
        <v>1</v>
      </c>
      <c r="D40" s="115"/>
      <c r="E40" s="49">
        <v>5</v>
      </c>
      <c r="F40" s="97" t="s">
        <v>49</v>
      </c>
      <c r="G40" s="50">
        <f>E40*6</f>
        <v>30</v>
      </c>
      <c r="H40" s="87">
        <f>G40*D40</f>
        <v>0</v>
      </c>
    </row>
    <row r="41" spans="1:8" ht="30" x14ac:dyDescent="0.25">
      <c r="A41" s="90"/>
      <c r="B41" s="92"/>
      <c r="C41" s="51" t="s">
        <v>50</v>
      </c>
      <c r="D41" s="116"/>
      <c r="E41" s="52" t="s">
        <v>85</v>
      </c>
      <c r="F41" s="98"/>
      <c r="G41" s="53" t="s">
        <v>86</v>
      </c>
      <c r="H41" s="88"/>
    </row>
    <row r="42" spans="1:8" ht="60" x14ac:dyDescent="0.25">
      <c r="A42" s="13" t="s">
        <v>65</v>
      </c>
      <c r="B42" s="44" t="s">
        <v>94</v>
      </c>
      <c r="C42" s="67" t="s">
        <v>69</v>
      </c>
      <c r="D42" s="16"/>
      <c r="E42" s="17">
        <v>250</v>
      </c>
      <c r="F42" s="34" t="s">
        <v>82</v>
      </c>
      <c r="G42" s="19">
        <f>E42*12</f>
        <v>3000</v>
      </c>
      <c r="H42" s="20">
        <f>G42*D42</f>
        <v>0</v>
      </c>
    </row>
    <row r="43" spans="1:8" ht="45" customHeight="1" x14ac:dyDescent="0.25">
      <c r="A43" s="89" t="s">
        <v>66</v>
      </c>
      <c r="B43" s="91" t="s">
        <v>95</v>
      </c>
      <c r="C43" s="93" t="s">
        <v>71</v>
      </c>
      <c r="D43" s="74" t="s">
        <v>70</v>
      </c>
      <c r="E43" s="95">
        <v>500</v>
      </c>
      <c r="F43" s="97" t="s">
        <v>83</v>
      </c>
      <c r="G43" s="85">
        <f>E43*12</f>
        <v>6000</v>
      </c>
      <c r="H43" s="87">
        <f>G43*D44</f>
        <v>0</v>
      </c>
    </row>
    <row r="44" spans="1:8" ht="15" customHeight="1" x14ac:dyDescent="0.25">
      <c r="A44" s="90"/>
      <c r="B44" s="92"/>
      <c r="C44" s="94"/>
      <c r="D44" s="73">
        <f>D42*0.6</f>
        <v>0</v>
      </c>
      <c r="E44" s="96"/>
      <c r="F44" s="98"/>
      <c r="G44" s="86"/>
      <c r="H44" s="88"/>
    </row>
    <row r="45" spans="1:8" ht="45" customHeight="1" x14ac:dyDescent="0.25">
      <c r="A45" s="89" t="s">
        <v>67</v>
      </c>
      <c r="B45" s="91" t="s">
        <v>96</v>
      </c>
      <c r="C45" s="93" t="s">
        <v>71</v>
      </c>
      <c r="D45" s="74" t="s">
        <v>72</v>
      </c>
      <c r="E45" s="95">
        <v>504</v>
      </c>
      <c r="F45" s="97" t="s">
        <v>83</v>
      </c>
      <c r="G45" s="85">
        <f>E45*12</f>
        <v>6048</v>
      </c>
      <c r="H45" s="87">
        <f>G45*D46</f>
        <v>0</v>
      </c>
    </row>
    <row r="46" spans="1:8" ht="15" customHeight="1" x14ac:dyDescent="0.25">
      <c r="A46" s="90"/>
      <c r="B46" s="92"/>
      <c r="C46" s="94"/>
      <c r="D46" s="73">
        <f>D42*0.4</f>
        <v>0</v>
      </c>
      <c r="E46" s="96"/>
      <c r="F46" s="98"/>
      <c r="G46" s="86"/>
      <c r="H46" s="88"/>
    </row>
    <row r="47" spans="1:8" ht="45" customHeight="1" x14ac:dyDescent="0.25">
      <c r="A47" s="89" t="s">
        <v>68</v>
      </c>
      <c r="B47" s="91" t="s">
        <v>97</v>
      </c>
      <c r="C47" s="93" t="s">
        <v>71</v>
      </c>
      <c r="D47" s="74" t="s">
        <v>73</v>
      </c>
      <c r="E47" s="95">
        <v>385</v>
      </c>
      <c r="F47" s="97" t="s">
        <v>84</v>
      </c>
      <c r="G47" s="85">
        <f>E47*12</f>
        <v>4620</v>
      </c>
      <c r="H47" s="87">
        <f>G47*D48</f>
        <v>0</v>
      </c>
    </row>
    <row r="48" spans="1:8" ht="15" customHeight="1" x14ac:dyDescent="0.25">
      <c r="A48" s="90"/>
      <c r="B48" s="92"/>
      <c r="C48" s="94"/>
      <c r="D48" s="73">
        <f>D42*0.2</f>
        <v>0</v>
      </c>
      <c r="E48" s="96"/>
      <c r="F48" s="98"/>
      <c r="G48" s="86"/>
      <c r="H48" s="88"/>
    </row>
    <row r="49" spans="1:8" x14ac:dyDescent="0.25">
      <c r="A49" s="54"/>
      <c r="B49" s="55"/>
      <c r="C49" s="55"/>
      <c r="D49" s="55"/>
      <c r="E49" s="26"/>
      <c r="F49" s="55"/>
      <c r="G49" s="55"/>
      <c r="H49" s="57">
        <f>SUM(H40:H47)</f>
        <v>0</v>
      </c>
    </row>
    <row r="50" spans="1:8" x14ac:dyDescent="0.25">
      <c r="A50" s="54"/>
      <c r="B50" s="55"/>
      <c r="C50" s="55"/>
      <c r="D50" s="55"/>
      <c r="E50" s="56"/>
      <c r="F50" s="55"/>
      <c r="G50" s="55"/>
      <c r="H50" s="57"/>
    </row>
    <row r="51" spans="1:8" ht="15.75" x14ac:dyDescent="0.25">
      <c r="A51" s="58" t="s">
        <v>51</v>
      </c>
      <c r="B51" s="32" t="s">
        <v>52</v>
      </c>
      <c r="C51" s="32"/>
      <c r="D51" s="32"/>
      <c r="E51" s="32"/>
      <c r="F51" s="32"/>
      <c r="G51" s="32"/>
      <c r="H51" s="32"/>
    </row>
    <row r="52" spans="1:8" ht="30" x14ac:dyDescent="0.25">
      <c r="A52" s="59"/>
      <c r="B52" s="60" t="s">
        <v>53</v>
      </c>
      <c r="C52" s="42">
        <v>1</v>
      </c>
      <c r="D52" s="41"/>
      <c r="E52" s="42">
        <v>20</v>
      </c>
      <c r="F52" s="34">
        <v>1</v>
      </c>
      <c r="G52" s="42">
        <f>E52*F52</f>
        <v>20</v>
      </c>
      <c r="H52" s="61">
        <f>G52*D52</f>
        <v>0</v>
      </c>
    </row>
    <row r="53" spans="1:8" x14ac:dyDescent="0.25">
      <c r="A53" s="62"/>
      <c r="B53" s="25"/>
      <c r="C53" s="25"/>
      <c r="D53" s="25"/>
      <c r="E53" s="25"/>
      <c r="F53" s="25"/>
      <c r="G53" s="25"/>
      <c r="H53" s="63">
        <f>SUM(H52:H52)</f>
        <v>0</v>
      </c>
    </row>
    <row r="54" spans="1:8" ht="15.75" thickBot="1" x14ac:dyDescent="0.3">
      <c r="A54" s="54"/>
      <c r="B54" s="76"/>
      <c r="C54" s="76"/>
      <c r="D54" s="76"/>
      <c r="E54" s="76"/>
      <c r="F54" s="76"/>
      <c r="G54" s="76"/>
      <c r="H54" s="26"/>
    </row>
    <row r="55" spans="1:8" ht="15.75" x14ac:dyDescent="0.25">
      <c r="A55" s="77" t="s">
        <v>54</v>
      </c>
      <c r="B55" s="78"/>
      <c r="C55" s="78"/>
      <c r="D55" s="78"/>
      <c r="E55" s="78"/>
      <c r="F55" s="78"/>
      <c r="G55" s="78"/>
      <c r="H55" s="79">
        <f>SUM(H21+H37+H49+H53)</f>
        <v>0</v>
      </c>
    </row>
    <row r="56" spans="1:8" ht="15.75" thickBot="1" x14ac:dyDescent="0.3">
      <c r="A56" s="113" t="s">
        <v>55</v>
      </c>
      <c r="B56" s="114"/>
      <c r="C56" s="80"/>
      <c r="D56" s="81"/>
      <c r="E56" s="80"/>
      <c r="F56" s="80"/>
      <c r="G56" s="82"/>
      <c r="H56" s="83">
        <v>0.19</v>
      </c>
    </row>
    <row r="57" spans="1:8" ht="16.5" thickBot="1" x14ac:dyDescent="0.3">
      <c r="A57" s="64" t="s">
        <v>56</v>
      </c>
      <c r="B57" s="65"/>
      <c r="C57" s="65"/>
      <c r="D57" s="65"/>
      <c r="E57" s="65"/>
      <c r="F57" s="65"/>
      <c r="G57" s="65"/>
      <c r="H57" s="66">
        <f>H55+H55*H56</f>
        <v>0</v>
      </c>
    </row>
  </sheetData>
  <sheetProtection algorithmName="SHA-512" hashValue="U70gqrvJTCwpg853o7I6Tar4IajS6RW355WTtOEUS6ERnlhjNPjr8P9/JFBH74TspKkQMrC2+JZHcfVazPWFZA==" saltValue="WohGtrY7rFHv9y6AZmQtCA==" spinCount="100000" sheet="1" objects="1" scenarios="1"/>
  <mergeCells count="58">
    <mergeCell ref="H28:H29"/>
    <mergeCell ref="H26:H27"/>
    <mergeCell ref="H30:H31"/>
    <mergeCell ref="E26:E27"/>
    <mergeCell ref="F26:F27"/>
    <mergeCell ref="F28:F29"/>
    <mergeCell ref="F30:F31"/>
    <mergeCell ref="G30:G31"/>
    <mergeCell ref="G26:G27"/>
    <mergeCell ref="G28:G29"/>
    <mergeCell ref="A1:H2"/>
    <mergeCell ref="A3:H3"/>
    <mergeCell ref="A4:H4"/>
    <mergeCell ref="A5:H5"/>
    <mergeCell ref="A7:H7"/>
    <mergeCell ref="A6:H6"/>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G47:G48"/>
    <mergeCell ref="H47:H48"/>
    <mergeCell ref="G43:G44"/>
    <mergeCell ref="H43:H44"/>
    <mergeCell ref="A45:A46"/>
    <mergeCell ref="B45:B46"/>
    <mergeCell ref="C45:C46"/>
    <mergeCell ref="E45:E46"/>
    <mergeCell ref="F45:F46"/>
    <mergeCell ref="G45:G46"/>
    <mergeCell ref="H45:H46"/>
  </mergeCells>
  <pageMargins left="0.23622047244094491" right="0.23622047244094491" top="0.74803149606299213" bottom="0.74803149606299213" header="0.31496062992125984" footer="0.31496062992125984"/>
  <pageSetup paperSize="8" scale="63"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2026-02-24T10:12:02Z</cp:lastPrinted>
  <dcterms:created xsi:type="dcterms:W3CDTF">2025-04-02T04:42:14Z</dcterms:created>
  <dcterms:modified xsi:type="dcterms:W3CDTF">2026-03-20T17:43:50Z</dcterms:modified>
</cp:coreProperties>
</file>